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実行予算書" sheetId="1" state="visible" r:id="rId1"/>
  </sheets>
  <definedNames>
    <definedName name="_xlnm.Print_Titles" localSheetId="0">'実行予算書'!$9:$9</definedName>
    <definedName name="_xlnm.Print_Area" localSheetId="0">'実行予算書'!$A$1:$J$44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##"/>
    <numFmt numFmtId="165" formatCode="0.0%"/>
  </numFmts>
  <fonts count="11">
    <font>
      <name val="Calibri"/>
      <family val="2"/>
      <color theme="1"/>
      <sz val="11"/>
      <scheme val="minor"/>
    </font>
    <font>
      <name val="游ゴシック"/>
      <b val="1"/>
      <sz val="20"/>
    </font>
    <font>
      <name val="游ゴシック"/>
      <sz val="9"/>
    </font>
    <font>
      <name val="游ゴシック"/>
      <color rgb="00808080"/>
      <sz val="9"/>
    </font>
    <font>
      <name val="游ゴシック"/>
      <b val="1"/>
      <sz val="10"/>
    </font>
    <font>
      <name val="游ゴシック"/>
      <sz val="10"/>
    </font>
    <font>
      <name val="游ゴシック"/>
      <color rgb="008A6D3B"/>
      <sz val="9"/>
    </font>
    <font>
      <name val="游ゴシック"/>
      <b val="1"/>
      <sz val="12"/>
    </font>
    <font>
      <name val="游ゴシック"/>
      <b val="1"/>
      <sz val="11"/>
    </font>
    <font>
      <name val="游ゴシック"/>
      <b val="1"/>
      <color rgb="00595959"/>
      <sz val="9"/>
    </font>
    <font>
      <name val="游ゴシック"/>
      <color rgb="00595959"/>
      <sz val="9"/>
    </font>
  </fonts>
  <fills count="6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FFF4E5"/>
      </patternFill>
    </fill>
    <fill>
      <patternFill patternType="solid">
        <fgColor rgb="00D9E1F2"/>
      </patternFill>
    </fill>
    <fill>
      <patternFill patternType="solid">
        <fgColor rgb="00E7EDF7"/>
      </patternFill>
    </fill>
  </fills>
  <borders count="3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 style="thin">
        <color rgb="00BFBFBF"/>
      </left>
      <right style="thin">
        <color rgb="00BFBFBF"/>
      </right>
      <top style="medium">
        <color rgb="00808080"/>
      </top>
      <bottom style="medium">
        <color rgb="00808080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center"/>
    </xf>
    <xf numFmtId="0" fontId="4" fillId="3" borderId="1" applyAlignment="1" pivotButton="0" quotePrefix="0" xfId="0">
      <alignment horizontal="center" vertical="center"/>
    </xf>
    <xf numFmtId="0" fontId="6" fillId="3" borderId="1" applyAlignment="1" pivotButton="0" quotePrefix="0" xfId="0">
      <alignment vertical="center"/>
    </xf>
    <xf numFmtId="0" fontId="5" fillId="3" borderId="1" applyAlignment="1" pivotButton="0" quotePrefix="0" xfId="0">
      <alignment vertical="center"/>
    </xf>
    <xf numFmtId="3" fontId="7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vertical="center"/>
    </xf>
    <xf numFmtId="0" fontId="4" fillId="4" borderId="2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8" fillId="5" borderId="1" applyAlignment="1" pivotButton="0" quotePrefix="0" xfId="0">
      <alignment vertical="center"/>
    </xf>
    <xf numFmtId="0" fontId="5" fillId="5" borderId="1" applyAlignment="1" pivotButton="0" quotePrefix="0" xfId="0">
      <alignment vertical="center"/>
    </xf>
    <xf numFmtId="3" fontId="4" fillId="5" borderId="1" applyAlignment="1" pivotButton="0" quotePrefix="0" xfId="0">
      <alignment horizontal="right" vertical="center"/>
    </xf>
    <xf numFmtId="0" fontId="2" fillId="5" borderId="1" applyAlignment="1" pivotButton="0" quotePrefix="0" xfId="0">
      <alignment vertical="center"/>
    </xf>
    <xf numFmtId="0" fontId="2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center" indent="1"/>
    </xf>
    <xf numFmtId="0" fontId="2" fillId="0" borderId="1" applyAlignment="1" pivotButton="0" quotePrefix="0" xfId="0">
      <alignment vertical="center"/>
    </xf>
    <xf numFmtId="164" fontId="5" fillId="0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center" vertical="center"/>
    </xf>
    <xf numFmtId="3" fontId="5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vertical="center" wrapText="1"/>
    </xf>
    <xf numFmtId="0" fontId="4" fillId="2" borderId="1" applyAlignment="1" pivotButton="0" quotePrefix="0" xfId="0">
      <alignment horizontal="right" vertical="center"/>
    </xf>
    <xf numFmtId="0" fontId="5" fillId="2" borderId="1" applyAlignment="1" pivotButton="0" quotePrefix="0" xfId="0">
      <alignment vertical="center"/>
    </xf>
    <xf numFmtId="3" fontId="4" fillId="2" borderId="1" applyAlignment="1" pivotButton="0" quotePrefix="0" xfId="0">
      <alignment horizontal="right" vertical="center"/>
    </xf>
    <xf numFmtId="0" fontId="8" fillId="4" borderId="1" applyAlignment="1" pivotButton="0" quotePrefix="0" xfId="0">
      <alignment horizontal="right" vertical="center"/>
    </xf>
    <xf numFmtId="0" fontId="5" fillId="4" borderId="1" applyAlignment="1" pivotButton="0" quotePrefix="0" xfId="0">
      <alignment vertical="center"/>
    </xf>
    <xf numFmtId="3" fontId="7" fillId="4" borderId="1" applyAlignment="1" pivotButton="0" quotePrefix="0" xfId="0">
      <alignment horizontal="right" vertical="center"/>
    </xf>
    <xf numFmtId="165" fontId="7" fillId="4" borderId="1" applyAlignment="1" pivotButton="0" quotePrefix="0" xfId="0">
      <alignment horizontal="right" vertical="center"/>
    </xf>
    <xf numFmtId="0" fontId="9" fillId="0" borderId="0" applyAlignment="1" pivotButton="0" quotePrefix="0" xfId="0">
      <alignment vertical="center"/>
    </xf>
    <xf numFmtId="0" fontId="1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44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20" customWidth="1" min="2" max="2"/>
    <col width="20" customWidth="1" min="3" max="3"/>
    <col width="8" customWidth="1" min="4" max="4"/>
    <col width="6" customWidth="1" min="5" max="5"/>
    <col width="11" customWidth="1" min="6" max="6"/>
    <col width="14" customWidth="1" min="7" max="7"/>
    <col width="14" customWidth="1" min="8" max="8"/>
    <col width="12" customWidth="1" min="9" max="9"/>
    <col width="16" customWidth="1" min="10" max="10"/>
  </cols>
  <sheetData>
    <row r="1" ht="34" customHeight="1">
      <c r="A1" s="1" t="inlineStr">
        <is>
          <t>実 行 予 算 書</t>
        </is>
      </c>
    </row>
    <row r="2">
      <c r="A2" s="2" t="inlineStr">
        <is>
          <t>※ 受注金額と実行予算の差が「予定粗利」です。工種行（水色）と合計欄は数式で自動計算されます。</t>
        </is>
      </c>
    </row>
    <row r="4" ht="20" customHeight="1">
      <c r="A4" s="3" t="inlineStr">
        <is>
          <t>工　事　名</t>
        </is>
      </c>
      <c r="B4" s="4" t="inlineStr">
        <is>
          <t>〇〇様邸 新築工事</t>
        </is>
      </c>
      <c r="C4" s="4" t="n"/>
      <c r="D4" s="4" t="n"/>
      <c r="E4" s="4" t="n"/>
      <c r="F4" s="3" t="inlineStr">
        <is>
          <t>発 注 者</t>
        </is>
      </c>
      <c r="G4" s="4" t="inlineStr">
        <is>
          <t>株式会社〇〇建設</t>
        </is>
      </c>
      <c r="H4" s="4" t="n"/>
      <c r="I4" s="4" t="n"/>
      <c r="J4" s="4" t="n"/>
    </row>
    <row r="5" ht="20" customHeight="1">
      <c r="A5" s="3" t="inlineStr">
        <is>
          <t>工事場所</t>
        </is>
      </c>
      <c r="B5" s="4" t="inlineStr">
        <is>
          <t>東京都〇〇区〇〇 1-2-3</t>
        </is>
      </c>
      <c r="C5" s="4" t="n"/>
      <c r="D5" s="4" t="n"/>
      <c r="E5" s="4" t="n"/>
      <c r="F5" s="3" t="inlineStr">
        <is>
          <t>作成日</t>
        </is>
      </c>
      <c r="G5" s="4" t="inlineStr">
        <is>
          <t>2026年〇月〇日</t>
        </is>
      </c>
      <c r="H5" s="4" t="n"/>
      <c r="I5" s="4" t="n"/>
      <c r="J5" s="4" t="n"/>
    </row>
    <row r="6" ht="20" customHeight="1">
      <c r="A6" s="3" t="inlineStr">
        <is>
          <t>工　　期</t>
        </is>
      </c>
      <c r="B6" s="4" t="inlineStr">
        <is>
          <t>2026年〇月〇日 　～　 2026年〇月〇日</t>
        </is>
      </c>
      <c r="C6" s="4" t="n"/>
      <c r="D6" s="4" t="n"/>
      <c r="E6" s="4" t="n"/>
      <c r="F6" s="3" t="inlineStr">
        <is>
          <t>現場担当</t>
        </is>
      </c>
      <c r="G6" s="4" t="inlineStr">
        <is>
          <t>〇〇</t>
        </is>
      </c>
      <c r="H6" s="4" t="n"/>
      <c r="I6" s="4" t="n"/>
      <c r="J6" s="4" t="n"/>
    </row>
    <row r="7" ht="24" customHeight="1">
      <c r="A7" s="5" t="inlineStr">
        <is>
          <t>受注金額</t>
        </is>
      </c>
      <c r="B7" s="6" t="inlineStr">
        <is>
          <t>請負金額（税抜）を入力してください</t>
        </is>
      </c>
      <c r="C7" s="7" t="n"/>
      <c r="D7" s="7" t="n"/>
      <c r="E7" s="7" t="n"/>
      <c r="F7" s="5" t="inlineStr">
        <is>
          <t>税抜</t>
        </is>
      </c>
      <c r="G7" s="8" t="n">
        <v>8000000</v>
      </c>
      <c r="H7" s="9" t="inlineStr">
        <is>
          <t>円</t>
        </is>
      </c>
      <c r="I7" s="7" t="n"/>
      <c r="J7" s="7" t="n"/>
    </row>
    <row r="9" ht="26" customHeight="1">
      <c r="A9" s="10" t="inlineStr">
        <is>
          <t>区分</t>
        </is>
      </c>
      <c r="B9" s="10" t="inlineStr">
        <is>
          <t>工種・費目</t>
        </is>
      </c>
      <c r="C9" s="10" t="inlineStr">
        <is>
          <t>内容 / 発注先</t>
        </is>
      </c>
      <c r="D9" s="10" t="inlineStr">
        <is>
          <t>数量</t>
        </is>
      </c>
      <c r="E9" s="10" t="inlineStr">
        <is>
          <t>単位</t>
        </is>
      </c>
      <c r="F9" s="10" t="inlineStr">
        <is>
          <t>単価</t>
        </is>
      </c>
      <c r="G9" s="10" t="inlineStr">
        <is>
          <t>実行予算額</t>
        </is>
      </c>
      <c r="H9" s="10" t="inlineStr">
        <is>
          <t>発注・実績額</t>
        </is>
      </c>
      <c r="I9" s="10" t="inlineStr">
        <is>
          <t>差　額</t>
        </is>
      </c>
      <c r="J9" s="10" t="inlineStr">
        <is>
          <t>備　考</t>
        </is>
      </c>
    </row>
    <row r="10" ht="19" customHeight="1">
      <c r="A10" s="11" t="inlineStr">
        <is>
          <t>工種</t>
        </is>
      </c>
      <c r="B10" s="12" t="inlineStr">
        <is>
          <t>■ 仮設工事</t>
        </is>
      </c>
      <c r="C10" s="13" t="n"/>
      <c r="D10" s="13" t="n"/>
      <c r="E10" s="13" t="n"/>
      <c r="F10" s="13" t="n"/>
      <c r="G10" s="14">
        <f>SUMIF($A$11:$A$12,"明細",$G$11:$G$12)</f>
        <v/>
      </c>
      <c r="H10" s="14">
        <f>SUMIF($A$11:$A$12,"明細",$H$11:$H$12)</f>
        <v/>
      </c>
      <c r="I10" s="14">
        <f>G10-H10</f>
        <v/>
      </c>
      <c r="J10" s="15" t="inlineStr"/>
    </row>
    <row r="11" ht="19" customHeight="1">
      <c r="A11" s="16" t="inlineStr">
        <is>
          <t>明細</t>
        </is>
      </c>
      <c r="B11" s="17" t="inlineStr">
        <is>
          <t>外部足場</t>
        </is>
      </c>
      <c r="C11" s="18" t="inlineStr">
        <is>
          <t>〇〇仮設(株)</t>
        </is>
      </c>
      <c r="D11" s="19" t="n">
        <v>320</v>
      </c>
      <c r="E11" s="20" t="inlineStr">
        <is>
          <t>m2</t>
        </is>
      </c>
      <c r="F11" s="21" t="n">
        <v>950</v>
      </c>
      <c r="G11" s="21">
        <f>IF(OR(D11="",F11=""),"",ROUND(D11*F11,0))</f>
        <v/>
      </c>
      <c r="H11" s="21" t="n">
        <v>304000</v>
      </c>
      <c r="I11" s="21">
        <f>IF(G11="","",G11-H11)</f>
        <v/>
      </c>
      <c r="J11" s="22" t="inlineStr">
        <is>
          <t>施工済</t>
        </is>
      </c>
    </row>
    <row r="12" ht="19" customHeight="1">
      <c r="A12" s="16" t="inlineStr">
        <is>
          <t>明細</t>
        </is>
      </c>
      <c r="B12" s="17" t="inlineStr">
        <is>
          <t>仮囲い・養生</t>
        </is>
      </c>
      <c r="C12" s="18" t="inlineStr">
        <is>
          <t>〇〇仮設(株)</t>
        </is>
      </c>
      <c r="D12" s="19" t="n">
        <v>1</v>
      </c>
      <c r="E12" s="20" t="inlineStr">
        <is>
          <t>式</t>
        </is>
      </c>
      <c r="F12" s="21" t="n">
        <v>180000</v>
      </c>
      <c r="G12" s="21">
        <f>IF(OR(D12="",F12=""),"",ROUND(D12*F12,0))</f>
        <v/>
      </c>
      <c r="H12" s="21" t="n"/>
      <c r="I12" s="21">
        <f>IF(G12="","",G12-H12)</f>
        <v/>
      </c>
      <c r="J12" s="22" t="inlineStr"/>
    </row>
    <row r="13" ht="19" customHeight="1">
      <c r="A13" s="11" t="inlineStr">
        <is>
          <t>工種</t>
        </is>
      </c>
      <c r="B13" s="12" t="inlineStr">
        <is>
          <t>■ 基礎工事</t>
        </is>
      </c>
      <c r="C13" s="13" t="n"/>
      <c r="D13" s="13" t="n"/>
      <c r="E13" s="13" t="n"/>
      <c r="F13" s="13" t="n"/>
      <c r="G13" s="14">
        <f>SUMIF($A$14:$A$17,"明細",$G$14:$G$17)</f>
        <v/>
      </c>
      <c r="H13" s="14">
        <f>SUMIF($A$14:$A$17,"明細",$H$14:$H$17)</f>
        <v/>
      </c>
      <c r="I13" s="14">
        <f>G13-H13</f>
        <v/>
      </c>
      <c r="J13" s="15" t="inlineStr"/>
    </row>
    <row r="14" ht="19" customHeight="1">
      <c r="A14" s="16" t="inlineStr">
        <is>
          <t>明細</t>
        </is>
      </c>
      <c r="B14" s="17" t="inlineStr">
        <is>
          <t>土工事・残土処分</t>
        </is>
      </c>
      <c r="C14" s="18" t="inlineStr">
        <is>
          <t>〇〇土木</t>
        </is>
      </c>
      <c r="D14" s="19" t="n">
        <v>68</v>
      </c>
      <c r="E14" s="20" t="inlineStr">
        <is>
          <t>m3</t>
        </is>
      </c>
      <c r="F14" s="21" t="n">
        <v>5800</v>
      </c>
      <c r="G14" s="21">
        <f>IF(OR(D14="",F14=""),"",ROUND(D14*F14,0))</f>
        <v/>
      </c>
      <c r="H14" s="21" t="n"/>
      <c r="I14" s="21">
        <f>IF(G14="","",G14-H14)</f>
        <v/>
      </c>
      <c r="J14" s="22" t="inlineStr"/>
    </row>
    <row r="15" ht="19" customHeight="1">
      <c r="A15" s="16" t="inlineStr">
        <is>
          <t>明細</t>
        </is>
      </c>
      <c r="B15" s="17" t="inlineStr">
        <is>
          <t>コンクリート</t>
        </is>
      </c>
      <c r="C15" s="18" t="inlineStr">
        <is>
          <t>〇〇生コン</t>
        </is>
      </c>
      <c r="D15" s="19" t="n">
        <v>42</v>
      </c>
      <c r="E15" s="20" t="inlineStr">
        <is>
          <t>m3</t>
        </is>
      </c>
      <c r="F15" s="21" t="n">
        <v>15800</v>
      </c>
      <c r="G15" s="21">
        <f>IF(OR(D15="",F15=""),"",ROUND(D15*F15,0))</f>
        <v/>
      </c>
      <c r="H15" s="21" t="n"/>
      <c r="I15" s="21">
        <f>IF(G15="","",G15-H15)</f>
        <v/>
      </c>
      <c r="J15" s="22" t="inlineStr"/>
    </row>
    <row r="16" ht="19" customHeight="1">
      <c r="A16" s="16" t="inlineStr">
        <is>
          <t>明細</t>
        </is>
      </c>
      <c r="B16" s="17" t="inlineStr">
        <is>
          <t>鉄筋工事</t>
        </is>
      </c>
      <c r="C16" s="18" t="inlineStr">
        <is>
          <t>〇〇鉄筋</t>
        </is>
      </c>
      <c r="D16" s="19" t="n">
        <v>3.2</v>
      </c>
      <c r="E16" s="20" t="inlineStr">
        <is>
          <t>t</t>
        </is>
      </c>
      <c r="F16" s="21" t="n">
        <v>118000</v>
      </c>
      <c r="G16" s="21">
        <f>IF(OR(D16="",F16=""),"",ROUND(D16*F16,0))</f>
        <v/>
      </c>
      <c r="H16" s="21" t="n"/>
      <c r="I16" s="21">
        <f>IF(G16="","",G16-H16)</f>
        <v/>
      </c>
      <c r="J16" s="22" t="inlineStr"/>
    </row>
    <row r="17" ht="19" customHeight="1">
      <c r="A17" s="16" t="inlineStr">
        <is>
          <t>明細</t>
        </is>
      </c>
      <c r="B17" s="17" t="inlineStr">
        <is>
          <t>型枠工事</t>
        </is>
      </c>
      <c r="C17" s="18" t="inlineStr">
        <is>
          <t>〇〇型枠</t>
        </is>
      </c>
      <c r="D17" s="19" t="n">
        <v>210</v>
      </c>
      <c r="E17" s="20" t="inlineStr">
        <is>
          <t>m2</t>
        </is>
      </c>
      <c r="F17" s="21" t="n">
        <v>3900</v>
      </c>
      <c r="G17" s="21">
        <f>IF(OR(D17="",F17=""),"",ROUND(D17*F17,0))</f>
        <v/>
      </c>
      <c r="H17" s="21" t="n"/>
      <c r="I17" s="21">
        <f>IF(G17="","",G17-H17)</f>
        <v/>
      </c>
      <c r="J17" s="22" t="inlineStr"/>
    </row>
    <row r="18" ht="19" customHeight="1">
      <c r="A18" s="11" t="inlineStr">
        <is>
          <t>工種</t>
        </is>
      </c>
      <c r="B18" s="12" t="inlineStr">
        <is>
          <t>■ 木工事</t>
        </is>
      </c>
      <c r="C18" s="13" t="n"/>
      <c r="D18" s="13" t="n"/>
      <c r="E18" s="13" t="n"/>
      <c r="F18" s="13" t="n"/>
      <c r="G18" s="14">
        <f>SUMIF($A$19:$A$20,"明細",$G$19:$G$20)</f>
        <v/>
      </c>
      <c r="H18" s="14">
        <f>SUMIF($A$19:$A$20,"明細",$H$19:$H$20)</f>
        <v/>
      </c>
      <c r="I18" s="14">
        <f>G18-H18</f>
        <v/>
      </c>
      <c r="J18" s="15" t="inlineStr"/>
    </row>
    <row r="19" ht="19" customHeight="1">
      <c r="A19" s="16" t="inlineStr">
        <is>
          <t>明細</t>
        </is>
      </c>
      <c r="B19" s="17" t="inlineStr">
        <is>
          <t>構造材・造作材</t>
        </is>
      </c>
      <c r="C19" s="18" t="inlineStr">
        <is>
          <t>〇〇建材</t>
        </is>
      </c>
      <c r="D19" s="19" t="n">
        <v>1</v>
      </c>
      <c r="E19" s="20" t="inlineStr">
        <is>
          <t>式</t>
        </is>
      </c>
      <c r="F19" s="21" t="n">
        <v>1580000</v>
      </c>
      <c r="G19" s="21">
        <f>IF(OR(D19="",F19=""),"",ROUND(D19*F19,0))</f>
        <v/>
      </c>
      <c r="H19" s="21" t="n"/>
      <c r="I19" s="21">
        <f>IF(G19="","",G19-H19)</f>
        <v/>
      </c>
      <c r="J19" s="22" t="inlineStr">
        <is>
          <t>材工分離</t>
        </is>
      </c>
    </row>
    <row r="20" ht="19" customHeight="1">
      <c r="A20" s="16" t="inlineStr">
        <is>
          <t>明細</t>
        </is>
      </c>
      <c r="B20" s="17" t="inlineStr">
        <is>
          <t>大工手間</t>
        </is>
      </c>
      <c r="C20" s="18" t="inlineStr">
        <is>
          <t>〇〇工務店</t>
        </is>
      </c>
      <c r="D20" s="19" t="n">
        <v>42</v>
      </c>
      <c r="E20" s="20" t="inlineStr">
        <is>
          <t>人</t>
        </is>
      </c>
      <c r="F20" s="21" t="n">
        <v>24000</v>
      </c>
      <c r="G20" s="21">
        <f>IF(OR(D20="",F20=""),"",ROUND(D20*F20,0))</f>
        <v/>
      </c>
      <c r="H20" s="21" t="n"/>
      <c r="I20" s="21">
        <f>IF(G20="","",G20-H20)</f>
        <v/>
      </c>
      <c r="J20" s="22" t="inlineStr"/>
    </row>
    <row r="21" ht="19" customHeight="1">
      <c r="A21" s="11" t="inlineStr">
        <is>
          <t>工種</t>
        </is>
      </c>
      <c r="B21" s="12" t="inlineStr">
        <is>
          <t>■ 労務費・法定福利費</t>
        </is>
      </c>
      <c r="C21" s="13" t="n"/>
      <c r="D21" s="13" t="n"/>
      <c r="E21" s="13" t="n"/>
      <c r="F21" s="13" t="n"/>
      <c r="G21" s="14">
        <f>SUMIF($A$22:$A$23,"明細",$G$22:$G$23)</f>
        <v/>
      </c>
      <c r="H21" s="14">
        <f>SUMIF($A$22:$A$23,"明細",$H$22:$H$23)</f>
        <v/>
      </c>
      <c r="I21" s="14">
        <f>G21-H21</f>
        <v/>
      </c>
      <c r="J21" s="15" t="inlineStr"/>
    </row>
    <row r="22" ht="19" customHeight="1">
      <c r="A22" s="16" t="inlineStr">
        <is>
          <t>明細</t>
        </is>
      </c>
      <c r="B22" s="17" t="inlineStr">
        <is>
          <t>自社労務費</t>
        </is>
      </c>
      <c r="C22" s="18" t="inlineStr">
        <is>
          <t>自社</t>
        </is>
      </c>
      <c r="D22" s="19" t="n">
        <v>60</v>
      </c>
      <c r="E22" s="20" t="inlineStr">
        <is>
          <t>人</t>
        </is>
      </c>
      <c r="F22" s="21" t="n">
        <v>21000</v>
      </c>
      <c r="G22" s="21">
        <f>IF(OR(D22="",F22=""),"",ROUND(D22*F22,0))</f>
        <v/>
      </c>
      <c r="H22" s="21" t="n"/>
      <c r="I22" s="21">
        <f>IF(G22="","",G22-H22)</f>
        <v/>
      </c>
      <c r="J22" s="22" t="inlineStr"/>
    </row>
    <row r="23" ht="19" customHeight="1">
      <c r="A23" s="16" t="inlineStr">
        <is>
          <t>明細</t>
        </is>
      </c>
      <c r="B23" s="17" t="inlineStr">
        <is>
          <t>法定福利費</t>
        </is>
      </c>
      <c r="C23" s="18" t="inlineStr">
        <is>
          <t>対象労務費 × 事業主負担率</t>
        </is>
      </c>
      <c r="D23" s="19" t="n">
        <v>1</v>
      </c>
      <c r="E23" s="20" t="inlineStr">
        <is>
          <t>式</t>
        </is>
      </c>
      <c r="F23" s="21" t="n">
        <v>189000</v>
      </c>
      <c r="G23" s="21">
        <f>IF(OR(D23="",F23=""),"",ROUND(D23*F23,0))</f>
        <v/>
      </c>
      <c r="H23" s="21" t="n"/>
      <c r="I23" s="21">
        <f>IF(G23="","",G23-H23)</f>
        <v/>
      </c>
      <c r="J23" s="22" t="inlineStr">
        <is>
          <t>健康保険・厚生年金・雇用保険・労災</t>
        </is>
      </c>
    </row>
    <row r="24" ht="19" customHeight="1">
      <c r="A24" s="11" t="inlineStr">
        <is>
          <t>工種</t>
        </is>
      </c>
      <c r="B24" s="12" t="inlineStr">
        <is>
          <t>■ 現場経費</t>
        </is>
      </c>
      <c r="C24" s="13" t="n"/>
      <c r="D24" s="13" t="n"/>
      <c r="E24" s="13" t="n"/>
      <c r="F24" s="13" t="n"/>
      <c r="G24" s="14">
        <f>SUMIF($A$25:$A$32,"明細",$G$25:$G$32)</f>
        <v/>
      </c>
      <c r="H24" s="14">
        <f>SUMIF($A$25:$A$32,"明細",$H$25:$H$32)</f>
        <v/>
      </c>
      <c r="I24" s="14">
        <f>G24-H24</f>
        <v/>
      </c>
      <c r="J24" s="15" t="inlineStr"/>
    </row>
    <row r="25" ht="19" customHeight="1">
      <c r="A25" s="16" t="inlineStr">
        <is>
          <t>明細</t>
        </is>
      </c>
      <c r="B25" s="17" t="inlineStr">
        <is>
          <t>現場管理費</t>
        </is>
      </c>
      <c r="C25" s="18" t="inlineStr">
        <is>
          <t>現場監督・車両・通信</t>
        </is>
      </c>
      <c r="D25" s="19" t="n">
        <v>1</v>
      </c>
      <c r="E25" s="20" t="inlineStr">
        <is>
          <t>式</t>
        </is>
      </c>
      <c r="F25" s="21" t="n">
        <v>260000</v>
      </c>
      <c r="G25" s="21">
        <f>IF(OR(D25="",F25=""),"",ROUND(D25*F25,0))</f>
        <v/>
      </c>
      <c r="H25" s="21" t="n"/>
      <c r="I25" s="21">
        <f>IF(G25="","",G25-H25)</f>
        <v/>
      </c>
      <c r="J25" s="22" t="inlineStr"/>
    </row>
    <row r="26" ht="19" customHeight="1">
      <c r="A26" s="16" t="inlineStr">
        <is>
          <t>明細</t>
        </is>
      </c>
      <c r="B26" s="17" t="inlineStr">
        <is>
          <t>廃材処分・雑費</t>
        </is>
      </c>
      <c r="C26" s="18" t="inlineStr"/>
      <c r="D26" s="19" t="n">
        <v>1</v>
      </c>
      <c r="E26" s="20" t="inlineStr">
        <is>
          <t>式</t>
        </is>
      </c>
      <c r="F26" s="21" t="n">
        <v>95000</v>
      </c>
      <c r="G26" s="21">
        <f>IF(OR(D26="",F26=""),"",ROUND(D26*F26,0))</f>
        <v/>
      </c>
      <c r="H26" s="21" t="n"/>
      <c r="I26" s="21">
        <f>IF(G26="","",G26-H26)</f>
        <v/>
      </c>
      <c r="J26" s="22" t="inlineStr"/>
    </row>
    <row r="27" ht="19" customHeight="1">
      <c r="A27" s="16" t="inlineStr">
        <is>
          <t>明細</t>
        </is>
      </c>
      <c r="B27" s="17" t="n"/>
      <c r="C27" s="18" t="n"/>
      <c r="D27" s="19" t="n"/>
      <c r="E27" s="20" t="n"/>
      <c r="F27" s="21" t="n"/>
      <c r="G27" s="21">
        <f>IF(OR(D27="",F27=""),"",ROUND(D27*F27,0))</f>
        <v/>
      </c>
      <c r="H27" s="21" t="n"/>
      <c r="I27" s="21">
        <f>IF(G27="","",G27-H27)</f>
        <v/>
      </c>
      <c r="J27" s="18" t="n"/>
    </row>
    <row r="28" ht="19" customHeight="1">
      <c r="A28" s="16" t="inlineStr">
        <is>
          <t>明細</t>
        </is>
      </c>
      <c r="B28" s="17" t="n"/>
      <c r="C28" s="18" t="n"/>
      <c r="D28" s="19" t="n"/>
      <c r="E28" s="20" t="n"/>
      <c r="F28" s="21" t="n"/>
      <c r="G28" s="21">
        <f>IF(OR(D28="",F28=""),"",ROUND(D28*F28,0))</f>
        <v/>
      </c>
      <c r="H28" s="21" t="n"/>
      <c r="I28" s="21">
        <f>IF(G28="","",G28-H28)</f>
        <v/>
      </c>
      <c r="J28" s="18" t="n"/>
    </row>
    <row r="29" ht="19" customHeight="1">
      <c r="A29" s="16" t="inlineStr">
        <is>
          <t>明細</t>
        </is>
      </c>
      <c r="B29" s="17" t="n"/>
      <c r="C29" s="18" t="n"/>
      <c r="D29" s="19" t="n"/>
      <c r="E29" s="20" t="n"/>
      <c r="F29" s="21" t="n"/>
      <c r="G29" s="21">
        <f>IF(OR(D29="",F29=""),"",ROUND(D29*F29,0))</f>
        <v/>
      </c>
      <c r="H29" s="21" t="n"/>
      <c r="I29" s="21">
        <f>IF(G29="","",G29-H29)</f>
        <v/>
      </c>
      <c r="J29" s="18" t="n"/>
    </row>
    <row r="30" ht="19" customHeight="1">
      <c r="A30" s="16" t="inlineStr">
        <is>
          <t>明細</t>
        </is>
      </c>
      <c r="B30" s="17" t="n"/>
      <c r="C30" s="18" t="n"/>
      <c r="D30" s="19" t="n"/>
      <c r="E30" s="20" t="n"/>
      <c r="F30" s="21" t="n"/>
      <c r="G30" s="21">
        <f>IF(OR(D30="",F30=""),"",ROUND(D30*F30,0))</f>
        <v/>
      </c>
      <c r="H30" s="21" t="n"/>
      <c r="I30" s="21">
        <f>IF(G30="","",G30-H30)</f>
        <v/>
      </c>
      <c r="J30" s="18" t="n"/>
    </row>
    <row r="31" ht="19" customHeight="1">
      <c r="A31" s="16" t="inlineStr">
        <is>
          <t>明細</t>
        </is>
      </c>
      <c r="B31" s="17" t="n"/>
      <c r="C31" s="18" t="n"/>
      <c r="D31" s="19" t="n"/>
      <c r="E31" s="20" t="n"/>
      <c r="F31" s="21" t="n"/>
      <c r="G31" s="21">
        <f>IF(OR(D31="",F31=""),"",ROUND(D31*F31,0))</f>
        <v/>
      </c>
      <c r="H31" s="21" t="n"/>
      <c r="I31" s="21">
        <f>IF(G31="","",G31-H31)</f>
        <v/>
      </c>
      <c r="J31" s="18" t="n"/>
    </row>
    <row r="32" ht="19" customHeight="1">
      <c r="A32" s="16" t="inlineStr">
        <is>
          <t>明細</t>
        </is>
      </c>
      <c r="B32" s="17" t="n"/>
      <c r="C32" s="18" t="n"/>
      <c r="D32" s="19" t="n"/>
      <c r="E32" s="20" t="n"/>
      <c r="F32" s="21" t="n"/>
      <c r="G32" s="21">
        <f>IF(OR(D32="",F32=""),"",ROUND(D32*F32,0))</f>
        <v/>
      </c>
      <c r="H32" s="21" t="n"/>
      <c r="I32" s="21">
        <f>IF(G32="","",G32-H32)</f>
        <v/>
      </c>
      <c r="J32" s="18" t="n"/>
    </row>
    <row r="34" ht="20" customHeight="1">
      <c r="C34" s="23" t="inlineStr">
        <is>
          <t>実行予算 合計（工種の合計）</t>
        </is>
      </c>
      <c r="D34" s="24" t="n"/>
      <c r="E34" s="24" t="n"/>
      <c r="F34" s="24" t="n"/>
      <c r="G34" s="25">
        <f>SUMIF($A$10:$A$32,"工種",$G$10:$G$32)</f>
        <v/>
      </c>
      <c r="H34" s="24" t="n"/>
      <c r="I34" s="24" t="n"/>
      <c r="J34" s="24" t="n"/>
    </row>
    <row r="35" ht="20" customHeight="1">
      <c r="C35" s="23" t="inlineStr">
        <is>
          <t>発注・実績 合計</t>
        </is>
      </c>
      <c r="D35" s="24" t="n"/>
      <c r="E35" s="24" t="n"/>
      <c r="F35" s="24" t="n"/>
      <c r="G35" s="25">
        <f>SUMIF($A$10:$A$32,"工種",$H$10:$H$32)</f>
        <v/>
      </c>
      <c r="H35" s="24" t="n"/>
      <c r="I35" s="24" t="n"/>
      <c r="J35" s="24" t="n"/>
    </row>
    <row r="36" ht="20" customHeight="1">
      <c r="C36" s="23" t="inlineStr">
        <is>
          <t>予算残（実行予算 − 実績）</t>
        </is>
      </c>
      <c r="D36" s="24" t="n"/>
      <c r="E36" s="24" t="n"/>
      <c r="F36" s="24" t="n"/>
      <c r="G36" s="25">
        <f>G34-G35</f>
        <v/>
      </c>
      <c r="H36" s="24" t="n"/>
      <c r="I36" s="24" t="n"/>
      <c r="J36" s="24" t="n"/>
    </row>
    <row r="37" ht="24" customHeight="1">
      <c r="C37" s="26" t="inlineStr">
        <is>
          <t>予定粗利（受注金額 − 実行予算）</t>
        </is>
      </c>
      <c r="D37" s="27" t="n"/>
      <c r="E37" s="27" t="n"/>
      <c r="F37" s="27" t="n"/>
      <c r="G37" s="28">
        <f>G7-G34</f>
        <v/>
      </c>
      <c r="H37" s="27" t="n"/>
      <c r="I37" s="27" t="n"/>
      <c r="J37" s="27" t="n"/>
    </row>
    <row r="38" ht="24" customHeight="1">
      <c r="C38" s="26" t="inlineStr">
        <is>
          <t>予定粗利率</t>
        </is>
      </c>
      <c r="D38" s="27" t="n"/>
      <c r="E38" s="27" t="n"/>
      <c r="F38" s="27" t="n"/>
      <c r="G38" s="29">
        <f>IF(G7=0,"",(G7-G34)/G7)</f>
        <v/>
      </c>
      <c r="H38" s="27" t="n"/>
      <c r="I38" s="27" t="n"/>
      <c r="J38" s="27" t="n"/>
    </row>
    <row r="40">
      <c r="A40" s="30" t="inlineStr">
        <is>
          <t>【使い方】</t>
        </is>
      </c>
    </row>
    <row r="41">
      <c r="A41" s="31" t="inlineStr">
        <is>
          <t>・A列の「工種／明細」が集計の目印です。行を挿入したら A列に区分を入力し、G・I列に上の行の数式をコピーしてください。</t>
        </is>
      </c>
    </row>
    <row r="42">
      <c r="A42" s="31" t="inlineStr">
        <is>
          <t>・G列「実行予算額」＝ 数量 × 単価。H列に発注金額や実際にかかった金額を入れると、I列に差額（＋なら予算内）が出ます。</t>
        </is>
      </c>
    </row>
    <row r="43">
      <c r="A43" s="31" t="inlineStr">
        <is>
          <t>・受注金額（7行目）を入れると、予定粗利と粗利率が自動で出ます。着工前にここが赤字なら、受注条件か原価を見直します。</t>
        </is>
      </c>
    </row>
    <row r="44">
      <c r="A44" s="31" t="inlineStr">
        <is>
          <t>・法定福利費は「対象労務費 × 事業主負担率（健康保険・厚生年金・雇用保険・労災保険など）」で算出します。</t>
        </is>
      </c>
    </row>
  </sheetData>
  <mergeCells count="20">
    <mergeCell ref="G4:J4"/>
    <mergeCell ref="B6:E6"/>
    <mergeCell ref="C38:F38"/>
    <mergeCell ref="A43:J43"/>
    <mergeCell ref="B5:E5"/>
    <mergeCell ref="C37:F37"/>
    <mergeCell ref="H7:J7"/>
    <mergeCell ref="A44:J44"/>
    <mergeCell ref="B4:E4"/>
    <mergeCell ref="A40:J40"/>
    <mergeCell ref="C34:F34"/>
    <mergeCell ref="B7:E7"/>
    <mergeCell ref="G5:J5"/>
    <mergeCell ref="A1:J1"/>
    <mergeCell ref="C35:F35"/>
    <mergeCell ref="A41:J41"/>
    <mergeCell ref="G6:J6"/>
    <mergeCell ref="A2:J2"/>
    <mergeCell ref="A42:J42"/>
    <mergeCell ref="C36:F36"/>
  </mergeCells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2026-08-25T03:48:41+00:00Z</dcterms:created>
  <dcterms:modified xmlns:dcterms="http://purl.org/dc/terms/" xmlns:xsi="http://www.w3.org/2001/XMLSchema-instance" xsi:type="dcterms:W3CDTF">2026-08-25T03:48:41+00:00Z</dcterms:modified>
</cp:coreProperties>
</file>